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<sst xmlns="http://schemas.openxmlformats.org/spreadsheetml/2006/main" count="37" uniqueCount="31">
  <si>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s</t>
  </si>
  <si>
    <t>ns</t>
  </si>
  <si>
    <t>x</t>
  </si>
  <si>
    <t>min</t>
  </si>
  <si>
    <t>h</t>
  </si>
  <si>
    <t>Rate (Hz)         N1 =</t>
  </si>
  <si>
    <t xml:space="preserve"> =  N2</t>
  </si>
  <si>
    <t>(=coinc 11)</t>
  </si>
  <si>
    <t>(=coinc 22)</t>
  </si>
  <si>
    <t xml:space="preserve">Spurious Rate (Hz) = </t>
  </si>
  <si>
    <t>Speed of Muons: Part 1: Poissondistribution</t>
  </si>
  <si>
    <t>CH 1</t>
  </si>
  <si>
    <t>CH 2</t>
  </si>
  <si>
    <t>average number of hits =</t>
  </si>
  <si>
    <t>in time =</t>
  </si>
  <si>
    <t>in time [= 'timewindow' = CoincWindow]  =</t>
  </si>
  <si>
    <t>average number (µ) =</t>
  </si>
  <si>
    <t>PROB (%)</t>
  </si>
  <si>
    <t>sum =</t>
  </si>
  <si>
    <t>Prob of at least 1 hit = (%)</t>
  </si>
  <si>
    <t>times greater than coinc 11</t>
  </si>
  <si>
    <t>and</t>
  </si>
  <si>
    <t>times greater than coinc 22</t>
  </si>
  <si>
    <t xml:space="preserve">      =        </t>
  </si>
  <si>
    <t>Average of 1 spurious coinc each</t>
  </si>
  <si>
    <t>is each</t>
  </si>
  <si>
    <t xml:space="preserve">        =       ?</t>
  </si>
  <si>
    <t xml:space="preserve">   (= N1 x N2 x CoincWindow)</t>
  </si>
  <si>
    <t xml:space="preserve">But in reality there are  90 coinc per minute, that's 1 coinc each </t>
  </si>
  <si>
    <t xml:space="preserve">That is </t>
  </si>
  <si>
    <t>times more than the spurious coincidences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</si>
</sst>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000"/>
    <numFmt numFmtId="171" formatCode="0.00000000000"/>
    <numFmt numFmtId="172" formatCode="0.000000000000"/>
    <numFmt numFmtId="173" formatCode="0.000000000"/>
    <numFmt numFmtId="174" formatCode="0.00000000"/>
  </numFmts>
  <fonts count="3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168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169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11</xdr:row>
      <xdr:rowOff>28575</xdr:rowOff>
    </xdr:from>
    <xdr:to>
      <xdr:col>7</xdr:col>
      <xdr:colOff>228600</xdr:colOff>
      <xdr:row>14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953125" y="1990725"/>
          <a:ext cx="22383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Comment: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if µ is small, Prob(1) equals µ !</a:t>
          </a:r>
        </a:p>
      </xdr:txBody>
    </xdr:sp>
    <xdr:clientData/>
  </xdr:twoCellAnchor>
  <xdr:twoCellAnchor>
    <xdr:from>
      <xdr:col>1</xdr:col>
      <xdr:colOff>19050</xdr:colOff>
      <xdr:row>38</xdr:row>
      <xdr:rowOff>28575</xdr:rowOff>
    </xdr:from>
    <xdr:to>
      <xdr:col>8</xdr:col>
      <xdr:colOff>104775</xdr:colOff>
      <xdr:row>48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67100" y="6362700"/>
          <a:ext cx="5210175" cy="1666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Comment: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If the time-window is small, the average number of hits in this window is small, and the 'spurious coincidence rate'  
is give by
Ns = N1 x N2 x CoincWindow
Ns = spurious coincidence rate
N1 = rate on 1
N2 = rate on 2
CoincWindow = width of the time-window (in s)</a:t>
          </a:r>
        </a:p>
      </xdr:txBody>
    </xdr:sp>
    <xdr:clientData/>
  </xdr:twoCellAnchor>
  <xdr:twoCellAnchor>
    <xdr:from>
      <xdr:col>3</xdr:col>
      <xdr:colOff>95250</xdr:colOff>
      <xdr:row>12</xdr:row>
      <xdr:rowOff>85725</xdr:rowOff>
    </xdr:from>
    <xdr:to>
      <xdr:col>3</xdr:col>
      <xdr:colOff>561975</xdr:colOff>
      <xdr:row>12</xdr:row>
      <xdr:rowOff>85725</xdr:rowOff>
    </xdr:to>
    <xdr:sp>
      <xdr:nvSpPr>
        <xdr:cNvPr id="3" name="Line 3"/>
        <xdr:cNvSpPr>
          <a:spLocks/>
        </xdr:cNvSpPr>
      </xdr:nvSpPr>
      <xdr:spPr>
        <a:xfrm flipH="1">
          <a:off x="5372100" y="22098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51.7109375" style="0" customWidth="1"/>
    <col min="2" max="3" width="13.7109375" style="0" customWidth="1"/>
    <col min="4" max="4" width="23.57421875" style="0" customWidth="1"/>
    <col min="5" max="5" width="3.7109375" style="0" customWidth="1"/>
    <col min="6" max="6" width="3.8515625" style="0" customWidth="1"/>
  </cols>
  <sheetData>
    <row r="1" spans="1:4" ht="23.25">
      <c r="A1" s="21" t="s">
        <v>10</v>
      </c>
      <c r="B1" s="21"/>
      <c r="C1" s="21"/>
      <c r="D1" s="21"/>
    </row>
    <row r="2" spans="1:4" ht="13.5" customHeight="1">
      <c r="A2" s="22"/>
      <c r="B2" s="22"/>
      <c r="C2" s="22"/>
      <c r="D2" s="22"/>
    </row>
    <row r="3" spans="1:4" ht="14.25" customHeight="1">
      <c r="A3" s="22"/>
      <c r="B3" s="23" t="s">
        <v>11</v>
      </c>
      <c r="C3" s="23" t="s">
        <v>12</v>
      </c>
      <c r="D3" s="22"/>
    </row>
    <row r="4" spans="1:3" ht="12.75">
      <c r="A4" s="1" t="s">
        <v>13</v>
      </c>
      <c r="B4">
        <v>1150</v>
      </c>
      <c r="C4">
        <v>4074</v>
      </c>
    </row>
    <row r="5" spans="1:4" ht="12.75">
      <c r="A5" s="1" t="s">
        <v>14</v>
      </c>
      <c r="B5">
        <v>60</v>
      </c>
      <c r="C5">
        <v>60</v>
      </c>
      <c r="D5" t="s">
        <v>0</v>
      </c>
    </row>
    <row r="6" spans="1:4" ht="12.75">
      <c r="A6" s="1" t="s">
        <v>5</v>
      </c>
      <c r="B6" s="6">
        <f>B4/B5</f>
        <v>19.166666666666668</v>
      </c>
      <c r="C6" s="6">
        <f>C4/C5</f>
        <v>67.9</v>
      </c>
      <c r="D6" s="7" t="s">
        <v>6</v>
      </c>
    </row>
    <row r="7" spans="2:3" ht="12.75">
      <c r="B7" s="6"/>
      <c r="C7" s="6"/>
    </row>
    <row r="8" spans="1:4" ht="14.25" customHeight="1">
      <c r="A8" s="1" t="s">
        <v>15</v>
      </c>
      <c r="B8">
        <f>0.000000192</f>
        <v>1.92E-07</v>
      </c>
      <c r="C8">
        <f>0.000000192</f>
        <v>1.92E-07</v>
      </c>
      <c r="D8" t="s">
        <v>0</v>
      </c>
    </row>
    <row r="9" spans="1:3" ht="12.75">
      <c r="A9" s="1" t="s">
        <v>16</v>
      </c>
      <c r="B9" s="10">
        <f>B4*B8/60</f>
        <v>3.68E-06</v>
      </c>
      <c r="C9" s="10">
        <f>C4*C8/60</f>
        <v>1.3036799999999999E-05</v>
      </c>
    </row>
    <row r="11" spans="2:3" ht="12.75">
      <c r="B11" s="23" t="s">
        <v>17</v>
      </c>
      <c r="C11" s="23" t="s">
        <v>17</v>
      </c>
    </row>
    <row r="12" spans="1:3" ht="12.75">
      <c r="A12">
        <v>0</v>
      </c>
      <c r="B12" s="13">
        <f aca="true" t="shared" si="0" ref="B12:B23">POISSON(A12,$B$9,FALSE)*100</f>
        <v>99.99963200067712</v>
      </c>
      <c r="C12" s="14">
        <f>POISSON(A12,$C$9,FALSE)*100</f>
        <v>99.99869632849787</v>
      </c>
    </row>
    <row r="13" spans="1:3" ht="12.75">
      <c r="A13">
        <v>1</v>
      </c>
      <c r="B13" s="15">
        <f t="shared" si="0"/>
        <v>0.0003679986457624919</v>
      </c>
      <c r="C13" s="16">
        <f aca="true" t="shared" si="1" ref="C13:C23">POISSON(A13,$C$9,FALSE)*100</f>
        <v>0.0013036630042953608</v>
      </c>
    </row>
    <row r="14" spans="1:3" ht="12.75">
      <c r="A14">
        <v>2</v>
      </c>
      <c r="B14" s="17">
        <f t="shared" si="0"/>
        <v>6.771175082029854E-10</v>
      </c>
      <c r="C14" s="18">
        <f t="shared" si="1"/>
        <v>8.497796927198876E-09</v>
      </c>
    </row>
    <row r="15" spans="1:3" ht="12.75">
      <c r="A15">
        <v>3</v>
      </c>
      <c r="B15" s="17">
        <f t="shared" si="0"/>
        <v>8.305974767289971E-16</v>
      </c>
      <c r="C15" s="18">
        <f t="shared" si="1"/>
        <v>3.6928026326835425E-14</v>
      </c>
    </row>
    <row r="16" spans="1:3" ht="12.75">
      <c r="A16">
        <v>4</v>
      </c>
      <c r="B16" s="17">
        <f t="shared" si="0"/>
        <v>7.641496785906763E-22</v>
      </c>
      <c r="C16" s="18">
        <f t="shared" si="1"/>
        <v>1.2035582340442198E-19</v>
      </c>
    </row>
    <row r="17" spans="1:3" ht="12.75">
      <c r="A17">
        <v>5</v>
      </c>
      <c r="B17" s="17">
        <f t="shared" si="0"/>
        <v>5.62414163442737E-28</v>
      </c>
      <c r="C17" s="18">
        <f t="shared" si="1"/>
        <v>3.1381095971175366E-25</v>
      </c>
    </row>
    <row r="18" spans="1:3" ht="12.75">
      <c r="A18">
        <v>6</v>
      </c>
      <c r="B18" s="17">
        <f t="shared" si="0"/>
        <v>3.4494735357821402E-34</v>
      </c>
      <c r="C18" s="18">
        <f t="shared" si="1"/>
        <v>6.818484532616981E-31</v>
      </c>
    </row>
    <row r="19" spans="1:3" ht="12.75">
      <c r="A19">
        <v>7</v>
      </c>
      <c r="B19" s="17">
        <f t="shared" si="0"/>
        <v>1.813437515954024E-40</v>
      </c>
      <c r="C19" s="18">
        <f t="shared" si="1"/>
        <v>1.269874559354577E-36</v>
      </c>
    </row>
    <row r="20" spans="1:3" ht="12.75">
      <c r="A20">
        <v>8</v>
      </c>
      <c r="B20" s="17">
        <f t="shared" si="0"/>
        <v>8.341812573388557E-47</v>
      </c>
      <c r="C20" s="18">
        <f t="shared" si="1"/>
        <v>2.069387581924233E-42</v>
      </c>
    </row>
    <row r="21" spans="1:3" ht="12.75">
      <c r="A21">
        <v>9</v>
      </c>
      <c r="B21" s="17">
        <f t="shared" si="0"/>
        <v>3.4108744744522295E-53</v>
      </c>
      <c r="C21" s="18">
        <f t="shared" si="1"/>
        <v>2.997576892003336E-48</v>
      </c>
    </row>
    <row r="22" spans="1:3" ht="12.75">
      <c r="A22">
        <v>10</v>
      </c>
      <c r="B22" s="17">
        <f t="shared" si="0"/>
        <v>1.25520180659841E-59</v>
      </c>
      <c r="C22" s="18">
        <f t="shared" si="1"/>
        <v>3.90788104256688E-54</v>
      </c>
    </row>
    <row r="23" spans="1:3" ht="12.75">
      <c r="A23">
        <v>11</v>
      </c>
      <c r="B23" s="19">
        <f t="shared" si="0"/>
        <v>4.1992205893474306E-66</v>
      </c>
      <c r="C23" s="20">
        <f t="shared" si="1"/>
        <v>4.6314785068850476E-60</v>
      </c>
    </row>
    <row r="24" spans="1:3" ht="12.75">
      <c r="A24" s="1" t="s">
        <v>18</v>
      </c>
      <c r="B24">
        <f>SUM(B12:B23)</f>
        <v>100</v>
      </c>
      <c r="C24">
        <f>SUM(C12:C23)</f>
        <v>100</v>
      </c>
    </row>
    <row r="26" spans="1:3" ht="12.75">
      <c r="A26" s="1" t="s">
        <v>19</v>
      </c>
      <c r="B26">
        <f>SUM(B13:B23)</f>
        <v>0.0003679993228808307</v>
      </c>
      <c r="C26">
        <f>SUM(C13:C23)</f>
        <v>0.0013036715021292162</v>
      </c>
    </row>
    <row r="27" spans="1:3" ht="12.75">
      <c r="A27" s="1" t="str">
        <f>"Prob of 2 hits in CH 1 in "&amp;B8&amp;" ns = (%)"</f>
        <v>Prob of 2 hits in CH 1 in 0.000000192 ns = (%)</v>
      </c>
      <c r="B27">
        <f>B14</f>
        <v>6.771175082029854E-10</v>
      </c>
      <c r="C27" s="5" t="s">
        <v>7</v>
      </c>
    </row>
    <row r="28" spans="1:3" ht="12.75">
      <c r="A28" s="1" t="str">
        <f>"Prob of 2 hits in CH 2 in "&amp;B8&amp;" ns = (%)"</f>
        <v>Prob of 2 hits in CH 2 in 0.000000192 ns = (%)</v>
      </c>
      <c r="B28">
        <f>C14</f>
        <v>8.497796927198876E-09</v>
      </c>
      <c r="C28" s="5" t="s">
        <v>8</v>
      </c>
    </row>
    <row r="29" spans="1:7" ht="12.75">
      <c r="A29" s="1" t="str">
        <f>"Prob of 1 hit in CH 1 AND in CH 2 in "&amp;B8&amp;" ns = (%)"</f>
        <v>Prob of 1 hit in CH 1 AND in CH 2 in 0.000000192 ns = (%)</v>
      </c>
      <c r="B29">
        <f>B26*C26</f>
        <v>4.79750230042587E-07</v>
      </c>
      <c r="C29" s="4">
        <f>B29/B27</f>
        <v>708.5184243955011</v>
      </c>
      <c r="D29" t="s">
        <v>20</v>
      </c>
      <c r="E29" s="8" t="s">
        <v>21</v>
      </c>
      <c r="F29" s="4">
        <f>B29/B28</f>
        <v>56.455836042286656</v>
      </c>
      <c r="G29" t="s">
        <v>22</v>
      </c>
    </row>
    <row r="30" spans="1:2" ht="12.75">
      <c r="A30" s="5" t="s">
        <v>23</v>
      </c>
      <c r="B30">
        <f>B29/10000</f>
        <v>4.79750230042587E-11</v>
      </c>
    </row>
    <row r="31" ht="12.75">
      <c r="A31" s="1"/>
    </row>
    <row r="32" spans="1:5" ht="12.75">
      <c r="A32" s="1" t="s">
        <v>24</v>
      </c>
      <c r="B32">
        <f>1/B30</f>
        <v>20844179687.234978</v>
      </c>
      <c r="C32" s="8" t="s">
        <v>2</v>
      </c>
      <c r="D32" s="9">
        <f>B8*1000000000</f>
        <v>192</v>
      </c>
      <c r="E32" t="s">
        <v>1</v>
      </c>
    </row>
    <row r="33" spans="1:3" ht="12.75">
      <c r="A33" s="1" t="s">
        <v>25</v>
      </c>
      <c r="B33" s="4">
        <f>B32*D32*0.000000001</f>
        <v>4002.082499949116</v>
      </c>
      <c r="C33" t="s">
        <v>0</v>
      </c>
    </row>
    <row r="34" spans="1:3" ht="12.75">
      <c r="A34" s="1" t="s">
        <v>25</v>
      </c>
      <c r="B34" s="3">
        <f>B33/60</f>
        <v>66.70137499915194</v>
      </c>
      <c r="C34" t="s">
        <v>3</v>
      </c>
    </row>
    <row r="35" spans="1:3" ht="12.75">
      <c r="A35" s="1" t="s">
        <v>25</v>
      </c>
      <c r="B35" s="3">
        <f>B34/60</f>
        <v>1.1116895833191989</v>
      </c>
      <c r="C35" t="s">
        <v>4</v>
      </c>
    </row>
    <row r="36" spans="1:5" ht="12.75">
      <c r="A36" s="1" t="s">
        <v>9</v>
      </c>
      <c r="B36" s="11">
        <f>1/B33</f>
        <v>0.00024986991148051406</v>
      </c>
      <c r="C36" s="7" t="s">
        <v>26</v>
      </c>
      <c r="D36" s="12">
        <f>B6*C6*B8</f>
        <v>0.000249872</v>
      </c>
      <c r="E36" t="s">
        <v>27</v>
      </c>
    </row>
    <row r="37" spans="1:3" ht="12.75">
      <c r="A37" s="1" t="s">
        <v>28</v>
      </c>
      <c r="B37" s="2">
        <f>60/90</f>
        <v>0.6666666666666666</v>
      </c>
      <c r="C37" t="s">
        <v>0</v>
      </c>
    </row>
    <row r="38" spans="1:3" ht="12.75">
      <c r="A38" s="1" t="s">
        <v>29</v>
      </c>
      <c r="B38" s="4">
        <f>B33/B37</f>
        <v>6003.123749923674</v>
      </c>
      <c r="C38" t="s">
        <v>30</v>
      </c>
    </row>
  </sheetData>
  <mergeCells count="1">
    <mergeCell ref="A1:D1"/>
  </mergeCells>
  <printOptions/>
  <pageMargins left="0.45" right="0.35" top="0.52" bottom="0.42" header="0.5" footer="0.37"/>
  <pageSetup fitToHeight="1" fitToWidth="1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 Van Echelpoel</dc:creator>
  <cp:keywords/>
  <dc:description/>
  <cp:lastModifiedBy>LVE</cp:lastModifiedBy>
  <cp:lastPrinted>2006-07-29T12:42:43Z</cp:lastPrinted>
  <dcterms:created xsi:type="dcterms:W3CDTF">2006-07-25T14:30:33Z</dcterms:created>
  <dcterms:modified xsi:type="dcterms:W3CDTF">2006-08-02T20:06:22Z</dcterms:modified>
  <cp:category/>
  <cp:version/>
  <cp:contentType/>
  <cp:contentStatus/>
</cp:coreProperties>
</file>